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0" windowWidth="14610" windowHeight="12570" tabRatio="776"/>
  </bookViews>
  <sheets>
    <sheet name="클라우드서버" sheetId="40" r:id="rId1"/>
  </sheets>
  <definedNames>
    <definedName name="_xlnm.Print_Area" localSheetId="0">클라우드서버!$A$1:$J$25</definedName>
  </definedNames>
  <calcPr calcId="125725"/>
</workbook>
</file>

<file path=xl/calcChain.xml><?xml version="1.0" encoding="utf-8"?>
<calcChain xmlns="http://schemas.openxmlformats.org/spreadsheetml/2006/main">
  <c r="J15" i="40"/>
  <c r="J13"/>
  <c r="J14"/>
  <c r="J17"/>
  <c r="I21"/>
  <c r="I22"/>
  <c r="I23"/>
  <c r="C6"/>
  <c r="I16"/>
  <c r="I15"/>
  <c r="I14"/>
  <c r="I13"/>
</calcChain>
</file>

<file path=xl/sharedStrings.xml><?xml version="1.0" encoding="utf-8"?>
<sst xmlns="http://schemas.openxmlformats.org/spreadsheetml/2006/main" count="48" uniqueCount="46">
  <si>
    <t xml:space="preserve">  ㈜웰데이타시스템</t>
    <phoneticPr fontId="2" type="noConversion"/>
  </si>
  <si>
    <t>TEL : 02-552-7618(代)  FAX : 031-783-7619</t>
    <phoneticPr fontId="2" type="noConversion"/>
  </si>
  <si>
    <t>아래와 같이 견적합니다.</t>
    <phoneticPr fontId="2" type="noConversion"/>
  </si>
  <si>
    <t>등록 번호</t>
    <phoneticPr fontId="2" type="noConversion"/>
  </si>
  <si>
    <t>2 2 0 - 8 6 - 7 1 4 6 1</t>
    <phoneticPr fontId="2" type="noConversion"/>
  </si>
  <si>
    <t>상       호</t>
    <phoneticPr fontId="2" type="noConversion"/>
  </si>
  <si>
    <t>㈜ 웰데이타시스템</t>
    <phoneticPr fontId="2" type="noConversion"/>
  </si>
  <si>
    <t>대표 이사</t>
    <phoneticPr fontId="2" type="noConversion"/>
  </si>
  <si>
    <t>맹    상   영</t>
    <phoneticPr fontId="2" type="noConversion"/>
  </si>
  <si>
    <t>사  업  장</t>
    <phoneticPr fontId="2" type="noConversion"/>
  </si>
  <si>
    <t>업       태</t>
    <phoneticPr fontId="2" type="noConversion"/>
  </si>
  <si>
    <t>서비스, 도소매</t>
    <phoneticPr fontId="2" type="noConversion"/>
  </si>
  <si>
    <t xml:space="preserve"> </t>
    <phoneticPr fontId="2" type="noConversion"/>
  </si>
  <si>
    <t>종       목</t>
    <phoneticPr fontId="2" type="noConversion"/>
  </si>
  <si>
    <t>No</t>
    <phoneticPr fontId="2" type="noConversion"/>
  </si>
  <si>
    <t>품  명</t>
    <phoneticPr fontId="2" type="noConversion"/>
  </si>
  <si>
    <t>내   역</t>
    <phoneticPr fontId="2" type="noConversion"/>
  </si>
  <si>
    <t>수량</t>
    <phoneticPr fontId="2" type="noConversion"/>
  </si>
  <si>
    <t>소   계</t>
    <phoneticPr fontId="2" type="noConversion"/>
  </si>
  <si>
    <t>부가세</t>
    <phoneticPr fontId="2" type="noConversion"/>
  </si>
  <si>
    <t>합   계</t>
    <phoneticPr fontId="2" type="noConversion"/>
  </si>
  <si>
    <t>공급가</t>
    <phoneticPr fontId="2" type="noConversion"/>
  </si>
  <si>
    <t xml:space="preserve"> </t>
    <phoneticPr fontId="2" type="noConversion"/>
  </si>
  <si>
    <t>본사: 경기 성남 분당구 야탑동 537-4 우당빌딩 4-405</t>
    <phoneticPr fontId="2" type="noConversion"/>
  </si>
  <si>
    <t>경기도 성남시 분당구 야탑동
537-4 우당빌딩 4층 405호</t>
    <phoneticPr fontId="2" type="noConversion"/>
  </si>
  <si>
    <t>비고</t>
    <phoneticPr fontId="2" type="noConversion"/>
  </si>
  <si>
    <t>SI사업, 인터넷정보제공</t>
    <phoneticPr fontId="2" type="noConversion"/>
  </si>
  <si>
    <t>KT단가</t>
    <phoneticPr fontId="2" type="noConversion"/>
  </si>
  <si>
    <t>단가</t>
    <phoneticPr fontId="2" type="noConversion"/>
  </si>
  <si>
    <r>
      <t xml:space="preserve">상 호 : </t>
    </r>
    <r>
      <rPr>
        <b/>
        <sz val="10"/>
        <rFont val="돋움"/>
        <family val="3"/>
        <charset val="129"/>
      </rPr>
      <t>씨케이그루브</t>
    </r>
    <phoneticPr fontId="2" type="noConversion"/>
  </si>
  <si>
    <t>참 조 : 이준서님</t>
    <phoneticPr fontId="2" type="noConversion"/>
  </si>
  <si>
    <t>쿼드 8GB</t>
    <phoneticPr fontId="2" type="noConversion"/>
  </si>
  <si>
    <r>
      <t xml:space="preserve">  ▶ KT 클라우드서버 쿼드8GB
      Centos 6.3 32/64bit
    - </t>
    </r>
    <r>
      <rPr>
        <b/>
        <sz val="9"/>
        <rFont val="돋움"/>
        <family val="3"/>
        <charset val="129"/>
      </rPr>
      <t>4vCore, 8GB, HDD 100 GB</t>
    </r>
    <phoneticPr fontId="2" type="noConversion"/>
  </si>
  <si>
    <t xml:space="preserve">  ▶ HDD 200GB 추가 (100GB당 7,000원)</t>
    <phoneticPr fontId="2" type="noConversion"/>
  </si>
  <si>
    <t>IP</t>
    <phoneticPr fontId="2" type="noConversion"/>
  </si>
  <si>
    <t xml:space="preserve">  ▶ IP 추가 1개당 5,000원</t>
    <phoneticPr fontId="2" type="noConversion"/>
  </si>
  <si>
    <t>서버이중화</t>
    <phoneticPr fontId="2" type="noConversion"/>
  </si>
  <si>
    <t>네트워크</t>
    <phoneticPr fontId="2" type="noConversion"/>
  </si>
  <si>
    <t xml:space="preserve">  ▶ VR로드발랜서     </t>
    <phoneticPr fontId="2" type="noConversion"/>
  </si>
  <si>
    <t xml:space="preserve">  ▶ 네트워크 트래픽 서버 1대당 1TB 무료제공
     (초과시 1GB 당 150원 요금추가)</t>
    <phoneticPr fontId="2" type="noConversion"/>
  </si>
  <si>
    <t xml:space="preserve"> * 엔클라우드24 에서는 KT 클라우드서버를 10% 할인된 가격으로 공급해 드립니다.
 * 서버당 기본트랙픽 1TB/월 제공</t>
    <phoneticPr fontId="2" type="noConversion"/>
  </si>
  <si>
    <t>모니터링
서비스</t>
    <phoneticPr fontId="2" type="noConversion"/>
  </si>
  <si>
    <r>
      <t xml:space="preserve">  ▶ KT Sycros 모니터링 서비스
    - 기본사용료: 5만원/1VM/월
    - </t>
    </r>
    <r>
      <rPr>
        <b/>
        <sz val="9"/>
        <rFont val="돋움"/>
        <family val="3"/>
        <charset val="129"/>
      </rPr>
      <t>서버다운즉시 메일전송</t>
    </r>
    <r>
      <rPr>
        <sz val="9"/>
        <rFont val="돋움"/>
        <family val="3"/>
        <charset val="129"/>
      </rPr>
      <t xml:space="preserve">
    -</t>
    </r>
    <r>
      <rPr>
        <b/>
        <sz val="9"/>
        <rFont val="돋움"/>
        <family val="3"/>
        <charset val="129"/>
      </rPr>
      <t xml:space="preserve"> CPU, 메모리, 트래픽등 대쉬보드 화면제공</t>
    </r>
    <r>
      <rPr>
        <sz val="9"/>
        <rFont val="돋움"/>
        <family val="3"/>
        <charset val="129"/>
      </rPr>
      <t xml:space="preserve">
    - 일간, 기간별 모니터링현황 리포트제공</t>
    </r>
    <phoneticPr fontId="2" type="noConversion"/>
  </si>
  <si>
    <t xml:space="preserve">  ▶ 2개 VM (추가 VM 대당 5,000원) </t>
    <phoneticPr fontId="2" type="noConversion"/>
  </si>
  <si>
    <t xml:space="preserve">청구 금액 합계: </t>
    <phoneticPr fontId="2" type="noConversion"/>
  </si>
  <si>
    <r>
      <rPr>
        <b/>
        <sz val="10"/>
        <color indexed="9"/>
        <rFont val="돋움"/>
        <family val="3"/>
        <charset val="129"/>
      </rPr>
      <t>2013-08-13 ~ 2013-08-31</t>
    </r>
    <r>
      <rPr>
        <sz val="10"/>
        <color indexed="9"/>
        <rFont val="돋움"/>
        <family val="3"/>
        <charset val="129"/>
      </rPr>
      <t xml:space="preserve"> 일할계산된 금액입니다.</t>
    </r>
    <phoneticPr fontId="2" type="noConversion"/>
  </si>
</sst>
</file>

<file path=xl/styles.xml><?xml version="1.0" encoding="utf-8"?>
<styleSheet xmlns="http://schemas.openxmlformats.org/spreadsheetml/2006/main">
  <numFmts count="2">
    <numFmt numFmtId="184" formatCode="&quot;₩&quot;#,##0"/>
    <numFmt numFmtId="193" formatCode="&quot;₩&quot;#,##0_);\(&quot;₩&quot;#,##0\)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b/>
      <sz val="8"/>
      <color indexed="12"/>
      <name val="돋움"/>
      <family val="3"/>
      <charset val="129"/>
    </font>
    <font>
      <b/>
      <sz val="9"/>
      <name val="돋움"/>
      <family val="3"/>
      <charset val="129"/>
    </font>
    <font>
      <b/>
      <sz val="9"/>
      <name val="굴림"/>
      <family val="3"/>
      <charset val="129"/>
    </font>
    <font>
      <b/>
      <sz val="10"/>
      <color indexed="10"/>
      <name val="돋움"/>
      <family val="3"/>
      <charset val="129"/>
    </font>
    <font>
      <sz val="10"/>
      <color indexed="9"/>
      <name val="돋움"/>
      <family val="3"/>
      <charset val="129"/>
    </font>
    <font>
      <b/>
      <sz val="10"/>
      <color indexed="9"/>
      <name val="돋움"/>
      <family val="3"/>
      <charset val="129"/>
    </font>
    <font>
      <sz val="10"/>
      <color theme="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1" fillId="0" borderId="0" xfId="0" applyFont="1"/>
    <xf numFmtId="0" fontId="8" fillId="0" borderId="0" xfId="0" applyFont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1" fontId="4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93" fontId="6" fillId="0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/>
    <xf numFmtId="193" fontId="9" fillId="0" borderId="2" xfId="0" applyNumberFormat="1" applyFont="1" applyFill="1" applyBorder="1" applyAlignment="1">
      <alignment vertical="center" wrapText="1"/>
    </xf>
    <xf numFmtId="184" fontId="4" fillId="0" borderId="2" xfId="0" applyNumberFormat="1" applyFont="1" applyBorder="1" applyAlignment="1">
      <alignment vertical="center"/>
    </xf>
    <xf numFmtId="193" fontId="9" fillId="0" borderId="11" xfId="0" applyNumberFormat="1" applyFont="1" applyFill="1" applyBorder="1" applyAlignment="1">
      <alignment horizontal="right" vertical="center" wrapText="1"/>
    </xf>
    <xf numFmtId="193" fontId="9" fillId="0" borderId="12" xfId="0" applyNumberFormat="1" applyFont="1" applyFill="1" applyBorder="1" applyAlignment="1">
      <alignment horizontal="right" vertical="center" wrapText="1"/>
    </xf>
    <xf numFmtId="193" fontId="9" fillId="0" borderId="3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4" fontId="5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12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3" fontId="9" fillId="0" borderId="5" xfId="0" applyNumberFormat="1" applyFont="1" applyFill="1" applyBorder="1" applyAlignment="1">
      <alignment horizontal="right" vertical="center" wrapText="1"/>
    </xf>
    <xf numFmtId="193" fontId="9" fillId="0" borderId="13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114300</xdr:rowOff>
    </xdr:from>
    <xdr:to>
      <xdr:col>7</xdr:col>
      <xdr:colOff>38100</xdr:colOff>
      <xdr:row>0</xdr:row>
      <xdr:rowOff>514350</xdr:rowOff>
    </xdr:to>
    <xdr:sp macro="" textlink="">
      <xdr:nvSpPr>
        <xdr:cNvPr id="48130" name="Text 1"/>
        <xdr:cNvSpPr>
          <a:spLocks noChangeArrowheads="1"/>
        </xdr:cNvSpPr>
      </xdr:nvSpPr>
      <xdr:spPr bwMode="auto">
        <a:xfrm>
          <a:off x="2219325" y="114300"/>
          <a:ext cx="2381250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ko-KR" altLang="en-US" sz="2200" b="1" i="0" u="none" strike="noStrike" baseline="0">
              <a:solidFill>
                <a:srgbClr val="000000"/>
              </a:solidFill>
              <a:latin typeface="HY그래픽"/>
              <a:ea typeface="HY그래픽"/>
            </a:rPr>
            <a:t>청  구  서</a:t>
          </a:r>
          <a:endParaRPr lang="en-US" altLang="ko-KR" sz="2200" b="1" i="0" u="none" strike="noStrike" baseline="0">
            <a:solidFill>
              <a:srgbClr val="000000"/>
            </a:solidFill>
            <a:latin typeface="HY그래픽"/>
            <a:ea typeface="HY그래픽"/>
          </a:endParaRPr>
        </a:p>
        <a:p>
          <a:pPr algn="ctr" rtl="0">
            <a:defRPr sz="1000"/>
          </a:pPr>
          <a:endParaRPr lang="en-US" altLang="ko-KR" sz="2200" b="1" i="0" u="none" strike="noStrike" baseline="0">
            <a:solidFill>
              <a:srgbClr val="000000"/>
            </a:solidFill>
            <a:latin typeface="HY그래픽"/>
            <a:ea typeface="HY그래픽"/>
          </a:endParaRPr>
        </a:p>
      </xdr:txBody>
    </xdr:sp>
    <xdr:clientData/>
  </xdr:twoCellAnchor>
  <xdr:twoCellAnchor editAs="oneCell">
    <xdr:from>
      <xdr:col>7</xdr:col>
      <xdr:colOff>476250</xdr:colOff>
      <xdr:row>0</xdr:row>
      <xdr:rowOff>85725</xdr:rowOff>
    </xdr:from>
    <xdr:to>
      <xdr:col>9</xdr:col>
      <xdr:colOff>923925</xdr:colOff>
      <xdr:row>0</xdr:row>
      <xdr:rowOff>390525</xdr:rowOff>
    </xdr:to>
    <xdr:pic>
      <xdr:nvPicPr>
        <xdr:cNvPr id="48254" name="Picture 5" descr="biz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85725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</xdr:row>
      <xdr:rowOff>114300</xdr:rowOff>
    </xdr:from>
    <xdr:to>
      <xdr:col>3</xdr:col>
      <xdr:colOff>733425</xdr:colOff>
      <xdr:row>21</xdr:row>
      <xdr:rowOff>180975</xdr:rowOff>
    </xdr:to>
    <xdr:pic>
      <xdr:nvPicPr>
        <xdr:cNvPr id="48255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7610475"/>
          <a:ext cx="1714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L24"/>
  <sheetViews>
    <sheetView showGridLines="0" tabSelected="1" topLeftCell="A7" zoomScaleNormal="100" zoomScaleSheetLayoutView="100" workbookViewId="0">
      <selection activeCell="D13" sqref="D13:F13"/>
    </sheetView>
  </sheetViews>
  <sheetFormatPr defaultRowHeight="13.5"/>
  <cols>
    <col min="1" max="1" width="4" customWidth="1"/>
    <col min="2" max="2" width="6.77734375" customWidth="1"/>
    <col min="3" max="3" width="1.6640625" customWidth="1"/>
    <col min="4" max="4" width="13.21875" customWidth="1"/>
    <col min="5" max="5" width="13.109375" customWidth="1"/>
    <col min="7" max="7" width="5.5546875" customWidth="1"/>
    <col min="8" max="8" width="9.6640625" customWidth="1"/>
    <col min="9" max="9" width="9.21875" customWidth="1"/>
    <col min="10" max="10" width="11.6640625" customWidth="1"/>
  </cols>
  <sheetData>
    <row r="1" spans="1:12" s="6" customFormat="1" ht="39.75" customHeight="1">
      <c r="B1" s="7"/>
      <c r="I1" s="8"/>
      <c r="J1" s="9"/>
    </row>
    <row r="2" spans="1:12" s="6" customFormat="1" ht="18.75">
      <c r="A2" s="2"/>
      <c r="B2" s="2"/>
      <c r="C2" s="2"/>
      <c r="D2" s="2"/>
      <c r="E2" s="2"/>
      <c r="F2" s="2"/>
      <c r="G2" s="2"/>
      <c r="H2" s="1" t="s">
        <v>0</v>
      </c>
      <c r="I2" s="2"/>
      <c r="J2" s="2"/>
    </row>
    <row r="3" spans="1:12" s="6" customFormat="1">
      <c r="A3" s="30" t="s">
        <v>29</v>
      </c>
      <c r="B3" s="12"/>
      <c r="C3" s="3"/>
      <c r="D3" s="3"/>
      <c r="E3" s="5"/>
      <c r="F3" s="2"/>
      <c r="G3" s="11" t="s">
        <v>23</v>
      </c>
      <c r="I3" s="10"/>
      <c r="J3" s="10"/>
    </row>
    <row r="4" spans="1:12" s="6" customFormat="1">
      <c r="A4" s="3" t="s">
        <v>30</v>
      </c>
      <c r="B4" s="3"/>
      <c r="C4" s="3"/>
      <c r="D4" s="3"/>
      <c r="E4" s="5"/>
      <c r="F4" s="2"/>
      <c r="G4" s="11" t="s">
        <v>1</v>
      </c>
      <c r="H4" s="11"/>
      <c r="I4" s="11"/>
    </row>
    <row r="5" spans="1:12" s="6" customFormat="1">
      <c r="A5" s="4" t="s">
        <v>2</v>
      </c>
      <c r="B5" s="2"/>
      <c r="C5" s="2"/>
      <c r="D5" s="2"/>
      <c r="E5" s="2"/>
      <c r="F5" s="2"/>
      <c r="G5" s="10"/>
      <c r="H5" s="10"/>
      <c r="I5" s="10"/>
    </row>
    <row r="6" spans="1:12" s="14" customFormat="1" ht="13.5" customHeight="1">
      <c r="A6" s="13" t="s">
        <v>44</v>
      </c>
      <c r="B6" s="13"/>
      <c r="C6" s="38">
        <f>I23</f>
        <v>261991.61290322582</v>
      </c>
      <c r="D6" s="38"/>
      <c r="E6" s="13"/>
      <c r="F6" s="13"/>
      <c r="G6" s="36" t="s">
        <v>3</v>
      </c>
      <c r="H6" s="37"/>
      <c r="I6" s="36" t="s">
        <v>4</v>
      </c>
      <c r="J6" s="37"/>
    </row>
    <row r="7" spans="1:12" s="14" customFormat="1" ht="13.5" customHeight="1">
      <c r="A7" s="13"/>
      <c r="B7" s="13"/>
      <c r="C7" s="13"/>
      <c r="D7" s="13"/>
      <c r="E7" s="13"/>
      <c r="F7" s="13"/>
      <c r="G7" s="36" t="s">
        <v>5</v>
      </c>
      <c r="H7" s="37"/>
      <c r="I7" s="36" t="s">
        <v>6</v>
      </c>
      <c r="J7" s="37"/>
    </row>
    <row r="8" spans="1:12" s="14" customFormat="1" ht="13.5" customHeight="1">
      <c r="A8" s="13"/>
      <c r="B8" s="13"/>
      <c r="C8" s="13"/>
      <c r="D8" s="13"/>
      <c r="E8" s="13"/>
      <c r="F8" s="13"/>
      <c r="G8" s="36" t="s">
        <v>7</v>
      </c>
      <c r="H8" s="37"/>
      <c r="I8" s="36" t="s">
        <v>8</v>
      </c>
      <c r="J8" s="37"/>
    </row>
    <row r="9" spans="1:12" s="14" customFormat="1" ht="27" customHeight="1">
      <c r="A9" s="13"/>
      <c r="B9" s="64" t="s">
        <v>45</v>
      </c>
      <c r="C9" s="65"/>
      <c r="D9" s="65"/>
      <c r="E9" s="65"/>
      <c r="F9" s="13"/>
      <c r="G9" s="36" t="s">
        <v>9</v>
      </c>
      <c r="H9" s="37"/>
      <c r="I9" s="41" t="s">
        <v>24</v>
      </c>
      <c r="J9" s="42"/>
    </row>
    <row r="10" spans="1:12" s="14" customFormat="1" ht="13.5" customHeight="1">
      <c r="A10" s="13"/>
      <c r="B10" s="13"/>
      <c r="C10" s="13"/>
      <c r="D10" s="13"/>
      <c r="E10" s="13"/>
      <c r="F10" s="13"/>
      <c r="G10" s="36" t="s">
        <v>10</v>
      </c>
      <c r="H10" s="37"/>
      <c r="I10" s="36" t="s">
        <v>11</v>
      </c>
      <c r="J10" s="37"/>
    </row>
    <row r="11" spans="1:12" s="14" customFormat="1" ht="13.5" customHeight="1">
      <c r="A11" s="13" t="s">
        <v>12</v>
      </c>
      <c r="B11" s="13"/>
      <c r="C11" s="15" t="s">
        <v>12</v>
      </c>
      <c r="D11" s="13"/>
      <c r="E11" s="13"/>
      <c r="F11" s="13"/>
      <c r="G11" s="36" t="s">
        <v>13</v>
      </c>
      <c r="H11" s="37"/>
      <c r="I11" s="39" t="s">
        <v>26</v>
      </c>
      <c r="J11" s="40"/>
    </row>
    <row r="12" spans="1:12" s="6" customFormat="1">
      <c r="A12" s="18" t="s">
        <v>14</v>
      </c>
      <c r="B12" s="71" t="s">
        <v>15</v>
      </c>
      <c r="C12" s="72"/>
      <c r="D12" s="71" t="s">
        <v>16</v>
      </c>
      <c r="E12" s="73"/>
      <c r="F12" s="72"/>
      <c r="G12" s="18" t="s">
        <v>17</v>
      </c>
      <c r="H12" s="18" t="s">
        <v>27</v>
      </c>
      <c r="I12" s="18" t="s">
        <v>28</v>
      </c>
      <c r="J12" s="19" t="s">
        <v>21</v>
      </c>
    </row>
    <row r="13" spans="1:12" s="16" customFormat="1" ht="52.5" customHeight="1">
      <c r="A13" s="52">
        <v>1</v>
      </c>
      <c r="B13" s="48" t="s">
        <v>31</v>
      </c>
      <c r="C13" s="49"/>
      <c r="D13" s="45" t="s">
        <v>32</v>
      </c>
      <c r="E13" s="46"/>
      <c r="F13" s="47"/>
      <c r="G13" s="28">
        <v>2</v>
      </c>
      <c r="H13" s="29">
        <v>167000</v>
      </c>
      <c r="I13" s="29">
        <f>H13*0.9</f>
        <v>150300</v>
      </c>
      <c r="J13" s="31">
        <f>I13*G13/31*19</f>
        <v>184238.70967741933</v>
      </c>
      <c r="L13" s="6"/>
    </row>
    <row r="14" spans="1:12" s="16" customFormat="1" ht="24.75" customHeight="1">
      <c r="A14" s="53"/>
      <c r="B14" s="50"/>
      <c r="C14" s="51"/>
      <c r="D14" s="45" t="s">
        <v>33</v>
      </c>
      <c r="E14" s="46"/>
      <c r="F14" s="47"/>
      <c r="G14" s="28">
        <v>2</v>
      </c>
      <c r="H14" s="29">
        <v>14000</v>
      </c>
      <c r="I14" s="29">
        <f>H14</f>
        <v>14000</v>
      </c>
      <c r="J14" s="31">
        <f>I14*G14/31*19</f>
        <v>17161.290322580644</v>
      </c>
      <c r="L14" s="6"/>
    </row>
    <row r="15" spans="1:12" s="16" customFormat="1" ht="67.5" customHeight="1">
      <c r="A15" s="52">
        <v>5</v>
      </c>
      <c r="B15" s="48" t="s">
        <v>41</v>
      </c>
      <c r="C15" s="49"/>
      <c r="D15" s="45" t="s">
        <v>42</v>
      </c>
      <c r="E15" s="46"/>
      <c r="F15" s="47"/>
      <c r="G15" s="28">
        <v>1</v>
      </c>
      <c r="H15" s="29">
        <v>50000</v>
      </c>
      <c r="I15" s="29">
        <f>SUM(G15*H15)</f>
        <v>50000</v>
      </c>
      <c r="J15" s="69">
        <f>55000/31*19</f>
        <v>33709.677419354841</v>
      </c>
    </row>
    <row r="16" spans="1:12" s="16" customFormat="1" ht="19.5" customHeight="1">
      <c r="A16" s="66"/>
      <c r="B16" s="67"/>
      <c r="C16" s="68"/>
      <c r="D16" s="45" t="s">
        <v>43</v>
      </c>
      <c r="E16" s="46"/>
      <c r="F16" s="47"/>
      <c r="G16" s="28">
        <v>1</v>
      </c>
      <c r="H16" s="29">
        <v>5000</v>
      </c>
      <c r="I16" s="32">
        <f>G16*H16</f>
        <v>5000</v>
      </c>
      <c r="J16" s="70"/>
    </row>
    <row r="17" spans="1:10" s="14" customFormat="1" ht="60" customHeight="1">
      <c r="A17" s="27">
        <v>3</v>
      </c>
      <c r="B17" s="43" t="s">
        <v>34</v>
      </c>
      <c r="C17" s="44"/>
      <c r="D17" s="45" t="s">
        <v>35</v>
      </c>
      <c r="E17" s="46"/>
      <c r="F17" s="47"/>
      <c r="G17" s="28">
        <v>1</v>
      </c>
      <c r="H17" s="29">
        <v>5000</v>
      </c>
      <c r="I17" s="29">
        <v>5000</v>
      </c>
      <c r="J17" s="31">
        <f>I17*G17/31*19</f>
        <v>3064.516129032258</v>
      </c>
    </row>
    <row r="18" spans="1:10" s="14" customFormat="1" ht="60.75" customHeight="1">
      <c r="A18" s="27">
        <v>4</v>
      </c>
      <c r="B18" s="43" t="s">
        <v>36</v>
      </c>
      <c r="C18" s="44"/>
      <c r="D18" s="45" t="s">
        <v>38</v>
      </c>
      <c r="E18" s="46"/>
      <c r="F18" s="47"/>
      <c r="G18" s="28">
        <v>1</v>
      </c>
      <c r="H18" s="33">
        <v>0</v>
      </c>
      <c r="I18" s="34"/>
      <c r="J18" s="35"/>
    </row>
    <row r="19" spans="1:10" ht="65.25" customHeight="1">
      <c r="A19" s="27">
        <v>5</v>
      </c>
      <c r="B19" s="43" t="s">
        <v>37</v>
      </c>
      <c r="C19" s="44"/>
      <c r="D19" s="45" t="s">
        <v>39</v>
      </c>
      <c r="E19" s="46"/>
      <c r="F19" s="47"/>
      <c r="G19" s="28">
        <v>3</v>
      </c>
      <c r="H19" s="33">
        <v>0</v>
      </c>
      <c r="I19" s="34"/>
      <c r="J19" s="35"/>
    </row>
    <row r="20" spans="1:10" ht="33" customHeight="1">
      <c r="A20" s="58" t="s">
        <v>25</v>
      </c>
      <c r="B20" s="59"/>
      <c r="C20" s="60"/>
      <c r="D20" s="61" t="s">
        <v>40</v>
      </c>
      <c r="E20" s="62"/>
      <c r="F20" s="62"/>
      <c r="G20" s="62"/>
      <c r="H20" s="62"/>
      <c r="I20" s="62"/>
      <c r="J20" s="63"/>
    </row>
    <row r="21" spans="1:10" ht="18.75" customHeight="1">
      <c r="A21" s="21" t="s">
        <v>22</v>
      </c>
      <c r="B21" s="22"/>
      <c r="C21" s="22"/>
      <c r="D21" s="22"/>
      <c r="E21" s="22"/>
      <c r="F21" s="22"/>
      <c r="G21" s="22"/>
      <c r="H21" s="20" t="s">
        <v>18</v>
      </c>
      <c r="I21" s="56">
        <f>SUM(J13:J18)</f>
        <v>238174.19354838709</v>
      </c>
      <c r="J21" s="57"/>
    </row>
    <row r="22" spans="1:10" ht="18.75" customHeight="1">
      <c r="A22" s="23" t="s">
        <v>22</v>
      </c>
      <c r="B22" s="24"/>
      <c r="C22" s="24"/>
      <c r="D22" s="25"/>
      <c r="E22" s="24"/>
      <c r="F22" s="24"/>
      <c r="G22" s="24"/>
      <c r="H22" s="20" t="s">
        <v>19</v>
      </c>
      <c r="I22" s="56">
        <f>SUM(I21*0.1)</f>
        <v>23817.419354838712</v>
      </c>
      <c r="J22" s="57"/>
    </row>
    <row r="23" spans="1:10" ht="19.5" customHeight="1">
      <c r="A23" s="23"/>
      <c r="B23" s="26"/>
      <c r="C23" s="24"/>
      <c r="D23" s="24"/>
      <c r="E23" s="24"/>
      <c r="F23" s="24"/>
      <c r="G23" s="24"/>
      <c r="H23" s="20" t="s">
        <v>20</v>
      </c>
      <c r="I23" s="54">
        <f>SUM(I21:I22)</f>
        <v>261991.61290322582</v>
      </c>
      <c r="J23" s="55"/>
    </row>
    <row r="24" spans="1:10">
      <c r="A24" s="17"/>
    </row>
  </sheetData>
  <mergeCells count="38">
    <mergeCell ref="H18:J18"/>
    <mergeCell ref="B9:E9"/>
    <mergeCell ref="A15:A16"/>
    <mergeCell ref="B15:C16"/>
    <mergeCell ref="D15:F15"/>
    <mergeCell ref="J15:J16"/>
    <mergeCell ref="D16:F16"/>
    <mergeCell ref="B12:C12"/>
    <mergeCell ref="D12:F12"/>
    <mergeCell ref="A13:A14"/>
    <mergeCell ref="I23:J23"/>
    <mergeCell ref="I21:J21"/>
    <mergeCell ref="I22:J22"/>
    <mergeCell ref="D18:F18"/>
    <mergeCell ref="B18:C18"/>
    <mergeCell ref="A20:C20"/>
    <mergeCell ref="D20:J20"/>
    <mergeCell ref="B19:C19"/>
    <mergeCell ref="D19:F19"/>
    <mergeCell ref="I8:J8"/>
    <mergeCell ref="G9:H9"/>
    <mergeCell ref="I9:J9"/>
    <mergeCell ref="G11:H11"/>
    <mergeCell ref="B17:C17"/>
    <mergeCell ref="D17:F17"/>
    <mergeCell ref="D14:F14"/>
    <mergeCell ref="D13:F13"/>
    <mergeCell ref="B13:C14"/>
    <mergeCell ref="H19:J19"/>
    <mergeCell ref="I6:J6"/>
    <mergeCell ref="G7:H7"/>
    <mergeCell ref="I7:J7"/>
    <mergeCell ref="I10:J10"/>
    <mergeCell ref="C6:D6"/>
    <mergeCell ref="G6:H6"/>
    <mergeCell ref="G8:H8"/>
    <mergeCell ref="G10:H10"/>
    <mergeCell ref="I11:J11"/>
  </mergeCells>
  <phoneticPr fontId="2" type="noConversion"/>
  <pageMargins left="0.24" right="0.26" top="0.35" bottom="0.17" header="0.27" footer="0.17"/>
  <pageSetup paperSize="9" orientation="portrait" r:id="rId1"/>
  <headerFooter alignWithMargins="0"/>
  <drawing r:id="rId2"/>
  <legacyDrawing r:id="rId3"/>
  <oleObjects>
    <oleObject progId="PBrush" shapeId="48129" r:id="rId4"/>
    <oleObject progId="PBrush" shapeId="48131" r:id="rId5"/>
    <oleObject progId="PBrush" shapeId="4813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클라우드서버</vt:lpstr>
      <vt:lpstr>클라우드서버!Print_Area</vt:lpstr>
    </vt:vector>
  </TitlesOfParts>
  <Company>teratechnology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Tera1</dc:creator>
  <cp:lastModifiedBy>joonsuh</cp:lastModifiedBy>
  <cp:lastPrinted>2013-01-21T11:47:40Z</cp:lastPrinted>
  <dcterms:created xsi:type="dcterms:W3CDTF">2001-07-28T00:44:36Z</dcterms:created>
  <dcterms:modified xsi:type="dcterms:W3CDTF">2013-08-12T05:59:41Z</dcterms:modified>
</cp:coreProperties>
</file>