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2840" windowHeight="12780" tabRatio="776" activeTab="0"/>
  </bookViews>
  <sheets>
    <sheet name="클라우드서버" sheetId="1" r:id="rId1"/>
  </sheets>
  <definedNames>
    <definedName name="_xlnm.Print_Area" localSheetId="0">'클라우드서버'!$A$1:$J$23</definedName>
  </definedNames>
  <calcPr fullCalcOnLoad="1"/>
</workbook>
</file>

<file path=xl/sharedStrings.xml><?xml version="1.0" encoding="utf-8"?>
<sst xmlns="http://schemas.openxmlformats.org/spreadsheetml/2006/main" count="54" uniqueCount="50">
  <si>
    <t>상 호 :</t>
  </si>
  <si>
    <t>아래와 같이 견적합니다.</t>
  </si>
  <si>
    <t xml:space="preserve">견적 금액 합계: </t>
  </si>
  <si>
    <t xml:space="preserve">납품 예정 일자: </t>
  </si>
  <si>
    <t>견  적    일  자:</t>
  </si>
  <si>
    <t>견  적    담  당:</t>
  </si>
  <si>
    <t xml:space="preserve"> </t>
  </si>
  <si>
    <t>No</t>
  </si>
  <si>
    <t>품  명</t>
  </si>
  <si>
    <t>수량</t>
  </si>
  <si>
    <t>맹상영(ceo@ncloud24.com)</t>
  </si>
  <si>
    <t>SI사업, 인터네정보제공</t>
  </si>
  <si>
    <t>견적 유효 기간:</t>
  </si>
  <si>
    <t>견적일 이후 15일</t>
  </si>
  <si>
    <t>금액</t>
  </si>
  <si>
    <t xml:space="preserve"> </t>
  </si>
  <si>
    <t>TEL : 070-7422-0542(代)  FAX : 031-783-7619</t>
  </si>
  <si>
    <t>비고</t>
  </si>
  <si>
    <t>트래픽</t>
  </si>
  <si>
    <t>단가</t>
  </si>
  <si>
    <t>소   계</t>
  </si>
  <si>
    <t>부가세</t>
  </si>
  <si>
    <t>합   계</t>
  </si>
  <si>
    <t>등록 번호</t>
  </si>
  <si>
    <t>2 2 0 - 8 6 - 7 1 4 6 1</t>
  </si>
  <si>
    <t>상       호</t>
  </si>
  <si>
    <t>㈜ 웰데이타시스템</t>
  </si>
  <si>
    <t>대표 이사</t>
  </si>
  <si>
    <t>맹    상   영</t>
  </si>
  <si>
    <t>사  업  장</t>
  </si>
  <si>
    <t>업       태</t>
  </si>
  <si>
    <t>서비스, 도소매</t>
  </si>
  <si>
    <t>종       목</t>
  </si>
  <si>
    <t>경기도 성남시 분당구 야탑동
537-4 우당빌딩 4층 405호</t>
  </si>
  <si>
    <t>본사: 경기 성남 분당구 야탑동 537-4 우당빌딩 4-405</t>
  </si>
  <si>
    <t>내   역</t>
  </si>
  <si>
    <t>서버합계금액</t>
  </si>
  <si>
    <t xml:space="preserve">  ▶ KT 유클라우드 네트워크 전송량 (종량제)
      - 전송량구간
       ~1TB  0원, 1TB초과 ~ 10TB이하 90원/월
       10TB 초과 ~ 20TB 이하  80원/월
       20TB 초과 70원/월</t>
  </si>
  <si>
    <t>㈜인프라웨어</t>
  </si>
  <si>
    <t xml:space="preserve">수 신 : </t>
  </si>
  <si>
    <t>2012-12-26</t>
  </si>
  <si>
    <t>Delivery
서버</t>
  </si>
  <si>
    <t>DB
서버</t>
  </si>
  <si>
    <t>도데카16GB</t>
  </si>
  <si>
    <t xml:space="preserve">  ▶ Disk추가 1.8 TB - 100 GB 당 7,000원</t>
  </si>
  <si>
    <t>도데카32GB</t>
  </si>
  <si>
    <t xml:space="preserve">  ▶ KT 클라우드서버 도데카32GB
      Ubuntu 11.04 64bit
    - 12 vCore, RAM 32GB, HDD 20GB</t>
  </si>
  <si>
    <t xml:space="preserve">  ▶ KT 클라우드서버 도데카16GB
      Linux CentOS 6.3 64Bit
    - 12 vCore, RAM 16GB, HDD 20GB</t>
  </si>
  <si>
    <t xml:space="preserve">  ▶ Disk추가 1.8 TB = 126,000원(100 GB 당 7,000원)</t>
  </si>
  <si>
    <t xml:space="preserve"> * 사용기간 2013년 12월 26일 ~ 2012년 12월 31일(6일)
 * 한달이내 해지시 KT요금가로 적용, 위약금없음
 * 한달사용시 서버요금 10% 할인혜택</t>
  </si>
</sst>
</file>

<file path=xl/styles.xml><?xml version="1.0" encoding="utf-8"?>
<styleSheet xmlns="http://schemas.openxmlformats.org/spreadsheetml/2006/main">
  <numFmts count="3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\&quot;#,##0"/>
    <numFmt numFmtId="185" formatCode="&quot;\&quot;#,##0.0"/>
    <numFmt numFmtId="186" formatCode="&quot;\&quot;#,##0_);[Red]\(&quot;\&quot;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&quot;\&quot;#,##0.00"/>
    <numFmt numFmtId="191" formatCode="#,##0_);[Red]\(#,##0\)"/>
    <numFmt numFmtId="192" formatCode="0.0%"/>
    <numFmt numFmtId="193" formatCode="&quot;\&quot;#,##0_);\(&quot;\&quot;#,##0\)"/>
    <numFmt numFmtId="194" formatCode="mm&quot;월&quot;\ dd&quot;일&quot;"/>
    <numFmt numFmtId="195" formatCode="#,##0_ "/>
    <numFmt numFmtId="196" formatCode="[$€-2]\ #,##0.00_);[Red]\([$€-2]\ #,##0.00\)"/>
    <numFmt numFmtId="197" formatCode="0_ "/>
    <numFmt numFmtId="198" formatCode="&quot;\&quot;#,##0.0_);\(&quot;\&quot;#,##0.0\)"/>
    <numFmt numFmtId="199" formatCode="#,##0_);\(#,##0\)"/>
  </numFmts>
  <fonts count="13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Arial"/>
      <family val="2"/>
    </font>
    <font>
      <b/>
      <sz val="8"/>
      <color indexed="12"/>
      <name val="돋움"/>
      <family val="3"/>
    </font>
    <font>
      <b/>
      <sz val="9"/>
      <name val="돋움"/>
      <family val="3"/>
    </font>
    <font>
      <b/>
      <sz val="9"/>
      <name val="굴림"/>
      <family val="3"/>
    </font>
    <font>
      <b/>
      <sz val="10"/>
      <color indexed="10"/>
      <name val="돋움"/>
      <family val="3"/>
    </font>
    <font>
      <b/>
      <sz val="14"/>
      <name val="HY그래픽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2" borderId="0" xfId="0" applyFont="1" applyFill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1" fontId="2" fillId="0" borderId="0" xfId="0" applyNumberFormat="1" applyFont="1" applyAlignment="1">
      <alignment vertical="center"/>
    </xf>
    <xf numFmtId="0" fontId="2" fillId="0" borderId="0" xfId="0" applyFont="1" applyAlignment="1" quotePrefix="1">
      <alignment vertical="center"/>
    </xf>
    <xf numFmtId="0" fontId="7" fillId="0" borderId="0" xfId="0" applyAlignment="1">
      <alignment vertical="top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193" fontId="7" fillId="0" borderId="0" xfId="0" applyNumberFormat="1" applyAlignment="1">
      <alignment vertical="top"/>
    </xf>
    <xf numFmtId="193" fontId="0" fillId="0" borderId="0" xfId="0" applyNumberFormat="1" applyFont="1" applyAlignment="1">
      <alignment/>
    </xf>
    <xf numFmtId="0" fontId="4" fillId="0" borderId="3" xfId="0" applyFont="1" applyBorder="1" applyAlignment="1">
      <alignment horizontal="center" vertical="center"/>
    </xf>
    <xf numFmtId="193" fontId="4" fillId="0" borderId="3" xfId="0" applyNumberFormat="1" applyFont="1" applyFill="1" applyBorder="1" applyAlignment="1">
      <alignment vertical="center" wrapText="1"/>
    </xf>
    <xf numFmtId="193" fontId="4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93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93" fontId="2" fillId="0" borderId="7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193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84" fontId="3" fillId="0" borderId="0" xfId="0" applyNumberFormat="1" applyFont="1" applyAlignment="1">
      <alignment horizontal="left" vertical="center"/>
    </xf>
    <xf numFmtId="0" fontId="10" fillId="3" borderId="7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93" fontId="4" fillId="0" borderId="8" xfId="0" applyNumberFormat="1" applyFont="1" applyFill="1" applyBorder="1" applyAlignment="1">
      <alignment horizontal="center" vertical="center" wrapText="1"/>
    </xf>
    <xf numFmtId="193" fontId="4" fillId="0" borderId="9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114300</xdr:rowOff>
    </xdr:from>
    <xdr:to>
      <xdr:col>7</xdr:col>
      <xdr:colOff>0</xdr:colOff>
      <xdr:row>0</xdr:row>
      <xdr:rowOff>504825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162175" y="114300"/>
          <a:ext cx="217170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2012년 12월 청구서</a:t>
          </a:r>
        </a:p>
      </xdr:txBody>
    </xdr:sp>
    <xdr:clientData/>
  </xdr:twoCellAnchor>
  <xdr:twoCellAnchor editAs="oneCell">
    <xdr:from>
      <xdr:col>7</xdr:col>
      <xdr:colOff>733425</xdr:colOff>
      <xdr:row>0</xdr:row>
      <xdr:rowOff>76200</xdr:rowOff>
    </xdr:from>
    <xdr:to>
      <xdr:col>9</xdr:col>
      <xdr:colOff>628650</xdr:colOff>
      <xdr:row>0</xdr:row>
      <xdr:rowOff>304800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6200"/>
          <a:ext cx="1562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20</xdr:row>
      <xdr:rowOff>104775</xdr:rowOff>
    </xdr:from>
    <xdr:to>
      <xdr:col>3</xdr:col>
      <xdr:colOff>771525</xdr:colOff>
      <xdr:row>22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267450"/>
          <a:ext cx="1714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23"/>
  <sheetViews>
    <sheetView showGridLines="0" tabSelected="1" zoomScaleSheetLayoutView="100" workbookViewId="0" topLeftCell="A1">
      <selection activeCell="D14" sqref="D14:F14"/>
    </sheetView>
  </sheetViews>
  <sheetFormatPr defaultColWidth="8.88671875" defaultRowHeight="13.5"/>
  <cols>
    <col min="1" max="1" width="3.3359375" style="0" customWidth="1"/>
    <col min="2" max="2" width="6.77734375" style="0" customWidth="1"/>
    <col min="3" max="3" width="1.66796875" style="0" customWidth="1"/>
    <col min="4" max="4" width="13.21484375" style="0" customWidth="1"/>
    <col min="5" max="5" width="13.10546875" style="0" customWidth="1"/>
    <col min="6" max="6" width="6.88671875" style="0" customWidth="1"/>
    <col min="7" max="7" width="5.5546875" style="0" customWidth="1"/>
    <col min="8" max="8" width="9.10546875" style="0" customWidth="1"/>
    <col min="9" max="9" width="10.3359375" style="0" customWidth="1"/>
    <col min="10" max="10" width="8.5546875" style="0" customWidth="1"/>
    <col min="11" max="11" width="12.77734375" style="0" customWidth="1"/>
  </cols>
  <sheetData>
    <row r="1" spans="2:10" s="6" customFormat="1" ht="39.75" customHeight="1">
      <c r="B1" s="7"/>
      <c r="H1" s="8"/>
      <c r="I1" s="8"/>
      <c r="J1" s="8"/>
    </row>
    <row r="2" spans="1:10" s="6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6" customFormat="1" ht="13.5">
      <c r="A3" s="2" t="s">
        <v>0</v>
      </c>
      <c r="B3" s="12" t="s">
        <v>38</v>
      </c>
      <c r="C3" s="2"/>
      <c r="D3" s="2"/>
      <c r="E3" s="4"/>
      <c r="F3" s="1"/>
      <c r="G3" s="10" t="s">
        <v>34</v>
      </c>
      <c r="H3" s="9"/>
      <c r="I3" s="9"/>
      <c r="J3" s="9"/>
    </row>
    <row r="4" spans="1:7" s="6" customFormat="1" ht="13.5">
      <c r="A4" s="2" t="s">
        <v>39</v>
      </c>
      <c r="B4" s="2"/>
      <c r="C4" s="2"/>
      <c r="D4" s="2"/>
      <c r="E4" s="4"/>
      <c r="F4" s="1"/>
      <c r="G4" s="10" t="s">
        <v>16</v>
      </c>
    </row>
    <row r="5" spans="1:7" s="6" customFormat="1" ht="13.5">
      <c r="A5" s="3" t="s">
        <v>1</v>
      </c>
      <c r="B5" s="1"/>
      <c r="C5" s="1"/>
      <c r="D5" s="1"/>
      <c r="E5" s="1"/>
      <c r="F5" s="1"/>
      <c r="G5" s="9"/>
    </row>
    <row r="6" spans="1:10" s="14" customFormat="1" ht="13.5" customHeight="1">
      <c r="A6" s="13" t="s">
        <v>2</v>
      </c>
      <c r="B6" s="13"/>
      <c r="C6" s="55">
        <f>I23</f>
        <v>655160</v>
      </c>
      <c r="D6" s="55"/>
      <c r="E6" s="13"/>
      <c r="F6" s="13"/>
      <c r="G6" s="59" t="s">
        <v>23</v>
      </c>
      <c r="H6" s="60"/>
      <c r="I6" s="59" t="s">
        <v>24</v>
      </c>
      <c r="J6" s="64"/>
    </row>
    <row r="7" spans="1:10" s="14" customFormat="1" ht="13.5" customHeight="1">
      <c r="A7" s="13" t="s">
        <v>3</v>
      </c>
      <c r="B7" s="13"/>
      <c r="C7" s="13"/>
      <c r="D7" s="13"/>
      <c r="E7" s="13"/>
      <c r="F7" s="13"/>
      <c r="G7" s="59" t="s">
        <v>25</v>
      </c>
      <c r="H7" s="60"/>
      <c r="I7" s="59" t="s">
        <v>26</v>
      </c>
      <c r="J7" s="64"/>
    </row>
    <row r="8" spans="1:10" s="14" customFormat="1" ht="13.5" customHeight="1">
      <c r="A8" s="13" t="s">
        <v>12</v>
      </c>
      <c r="B8" s="13"/>
      <c r="C8" s="13" t="s">
        <v>13</v>
      </c>
      <c r="D8" s="13"/>
      <c r="E8" s="13"/>
      <c r="F8" s="13"/>
      <c r="G8" s="59" t="s">
        <v>27</v>
      </c>
      <c r="H8" s="60"/>
      <c r="I8" s="59" t="s">
        <v>28</v>
      </c>
      <c r="J8" s="64"/>
    </row>
    <row r="9" spans="1:10" s="14" customFormat="1" ht="24.75" customHeight="1">
      <c r="A9" s="13" t="s">
        <v>4</v>
      </c>
      <c r="B9" s="13"/>
      <c r="C9" s="16" t="s">
        <v>40</v>
      </c>
      <c r="D9" s="13"/>
      <c r="E9" s="13"/>
      <c r="F9" s="13"/>
      <c r="G9" s="59" t="s">
        <v>29</v>
      </c>
      <c r="H9" s="60"/>
      <c r="I9" s="67" t="s">
        <v>33</v>
      </c>
      <c r="J9" s="66"/>
    </row>
    <row r="10" spans="1:10" s="14" customFormat="1" ht="13.5" customHeight="1">
      <c r="A10" s="13" t="s">
        <v>5</v>
      </c>
      <c r="B10" s="13"/>
      <c r="C10" s="13" t="s">
        <v>10</v>
      </c>
      <c r="D10" s="13"/>
      <c r="E10" s="13"/>
      <c r="F10" s="13"/>
      <c r="G10" s="59" t="s">
        <v>30</v>
      </c>
      <c r="H10" s="60"/>
      <c r="I10" s="59" t="s">
        <v>31</v>
      </c>
      <c r="J10" s="64"/>
    </row>
    <row r="11" spans="1:10" s="14" customFormat="1" ht="13.5" customHeight="1">
      <c r="A11" s="13" t="s">
        <v>6</v>
      </c>
      <c r="B11" s="13"/>
      <c r="C11" s="15" t="s">
        <v>6</v>
      </c>
      <c r="D11" s="13"/>
      <c r="E11" s="13"/>
      <c r="F11" s="13"/>
      <c r="G11" s="59" t="s">
        <v>32</v>
      </c>
      <c r="H11" s="60"/>
      <c r="I11" s="65" t="s">
        <v>11</v>
      </c>
      <c r="J11" s="66"/>
    </row>
    <row r="12" spans="1:10" s="6" customFormat="1" ht="13.5">
      <c r="A12" s="21" t="s">
        <v>7</v>
      </c>
      <c r="B12" s="56" t="s">
        <v>8</v>
      </c>
      <c r="C12" s="57"/>
      <c r="D12" s="56" t="s">
        <v>35</v>
      </c>
      <c r="E12" s="58"/>
      <c r="F12" s="57"/>
      <c r="G12" s="21" t="s">
        <v>9</v>
      </c>
      <c r="H12" s="22" t="s">
        <v>19</v>
      </c>
      <c r="I12" s="22" t="s">
        <v>14</v>
      </c>
      <c r="J12" s="22" t="s">
        <v>17</v>
      </c>
    </row>
    <row r="13" spans="1:10" s="17" customFormat="1" ht="45" customHeight="1">
      <c r="A13" s="46">
        <v>1</v>
      </c>
      <c r="B13" s="49" t="s">
        <v>43</v>
      </c>
      <c r="C13" s="50"/>
      <c r="D13" s="37" t="s">
        <v>47</v>
      </c>
      <c r="E13" s="38"/>
      <c r="F13" s="39"/>
      <c r="G13" s="25">
        <v>5</v>
      </c>
      <c r="H13" s="26">
        <f>(329500/30)*6</f>
        <v>65900</v>
      </c>
      <c r="I13" s="26">
        <f>G13*H13</f>
        <v>329500</v>
      </c>
      <c r="J13" s="61" t="s">
        <v>41</v>
      </c>
    </row>
    <row r="14" spans="1:10" s="17" customFormat="1" ht="24" customHeight="1">
      <c r="A14" s="47"/>
      <c r="B14" s="51"/>
      <c r="C14" s="52"/>
      <c r="D14" s="37" t="s">
        <v>48</v>
      </c>
      <c r="E14" s="38"/>
      <c r="F14" s="39"/>
      <c r="G14" s="25">
        <v>5</v>
      </c>
      <c r="H14" s="26">
        <v>25200</v>
      </c>
      <c r="I14" s="26">
        <f>SUM(G14*H14)</f>
        <v>126000</v>
      </c>
      <c r="J14" s="62"/>
    </row>
    <row r="15" spans="1:10" s="17" customFormat="1" ht="24" customHeight="1">
      <c r="A15" s="48"/>
      <c r="B15" s="53"/>
      <c r="C15" s="54"/>
      <c r="D15" s="35" t="s">
        <v>36</v>
      </c>
      <c r="E15" s="30"/>
      <c r="F15" s="30"/>
      <c r="G15" s="31"/>
      <c r="H15" s="63"/>
      <c r="I15" s="26">
        <f>SUM(I13:I14)</f>
        <v>455500</v>
      </c>
      <c r="J15" s="29"/>
    </row>
    <row r="16" spans="1:10" s="17" customFormat="1" ht="45" customHeight="1">
      <c r="A16" s="46">
        <v>2</v>
      </c>
      <c r="B16" s="49" t="s">
        <v>45</v>
      </c>
      <c r="C16" s="50"/>
      <c r="D16" s="37" t="s">
        <v>46</v>
      </c>
      <c r="E16" s="38"/>
      <c r="F16" s="39"/>
      <c r="G16" s="25">
        <v>1</v>
      </c>
      <c r="H16" s="26">
        <f>(574500/30)*6</f>
        <v>114900</v>
      </c>
      <c r="I16" s="26">
        <f>G16*H16</f>
        <v>114900</v>
      </c>
      <c r="J16" s="61" t="s">
        <v>42</v>
      </c>
    </row>
    <row r="17" spans="1:10" s="17" customFormat="1" ht="24" customHeight="1">
      <c r="A17" s="47"/>
      <c r="B17" s="51"/>
      <c r="C17" s="52"/>
      <c r="D17" s="37" t="s">
        <v>44</v>
      </c>
      <c r="E17" s="38"/>
      <c r="F17" s="39"/>
      <c r="G17" s="25">
        <v>1</v>
      </c>
      <c r="H17" s="26">
        <v>25200</v>
      </c>
      <c r="I17" s="26">
        <f>SUM(G17*H17)</f>
        <v>25200</v>
      </c>
      <c r="J17" s="62"/>
    </row>
    <row r="18" spans="1:10" s="17" customFormat="1" ht="24" customHeight="1">
      <c r="A18" s="48"/>
      <c r="B18" s="53"/>
      <c r="C18" s="54"/>
      <c r="D18" s="35" t="s">
        <v>36</v>
      </c>
      <c r="E18" s="30"/>
      <c r="F18" s="30"/>
      <c r="G18" s="31"/>
      <c r="H18" s="63"/>
      <c r="I18" s="26">
        <f>SUM(I16:I17)</f>
        <v>140100</v>
      </c>
      <c r="J18" s="29"/>
    </row>
    <row r="19" spans="1:12" s="17" customFormat="1" ht="62.25" customHeight="1">
      <c r="A19" s="25">
        <v>3</v>
      </c>
      <c r="B19" s="35" t="s">
        <v>18</v>
      </c>
      <c r="C19" s="36"/>
      <c r="D19" s="37" t="s">
        <v>37</v>
      </c>
      <c r="E19" s="38"/>
      <c r="F19" s="39"/>
      <c r="G19" s="25">
        <v>1</v>
      </c>
      <c r="H19" s="26">
        <v>0</v>
      </c>
      <c r="I19" s="26">
        <f>SUM(G19*H19)</f>
        <v>0</v>
      </c>
      <c r="J19" s="27"/>
      <c r="L19" s="23"/>
    </row>
    <row r="20" spans="1:10" s="14" customFormat="1" ht="46.5" customHeight="1">
      <c r="A20" s="43" t="s">
        <v>17</v>
      </c>
      <c r="B20" s="44"/>
      <c r="C20" s="45"/>
      <c r="D20" s="40" t="s">
        <v>49</v>
      </c>
      <c r="E20" s="41"/>
      <c r="F20" s="41"/>
      <c r="G20" s="41"/>
      <c r="H20" s="41"/>
      <c r="I20" s="41"/>
      <c r="J20" s="42"/>
    </row>
    <row r="21" spans="1:11" s="6" customFormat="1" ht="15.75" customHeight="1">
      <c r="A21" s="18" t="s">
        <v>15</v>
      </c>
      <c r="B21" s="5"/>
      <c r="C21" s="5"/>
      <c r="D21" s="5"/>
      <c r="E21" s="5"/>
      <c r="F21" s="5"/>
      <c r="G21" s="5"/>
      <c r="H21" s="28" t="s">
        <v>20</v>
      </c>
      <c r="I21" s="32">
        <f>SUM(I15,I18,I19)</f>
        <v>595600</v>
      </c>
      <c r="J21" s="33"/>
      <c r="K21" s="24"/>
    </row>
    <row r="22" spans="1:10" s="6" customFormat="1" ht="15.75" customHeight="1">
      <c r="A22" s="19" t="s">
        <v>15</v>
      </c>
      <c r="B22" s="4"/>
      <c r="C22" s="4"/>
      <c r="D22" s="11"/>
      <c r="E22" s="4"/>
      <c r="F22" s="4"/>
      <c r="G22" s="4"/>
      <c r="H22" s="28" t="s">
        <v>21</v>
      </c>
      <c r="I22" s="32">
        <f>SUM(I21*0.1)</f>
        <v>59560</v>
      </c>
      <c r="J22" s="33"/>
    </row>
    <row r="23" spans="1:10" s="6" customFormat="1" ht="15.75" customHeight="1">
      <c r="A23" s="19"/>
      <c r="B23" s="20"/>
      <c r="C23" s="4"/>
      <c r="D23" s="4"/>
      <c r="E23" s="4"/>
      <c r="F23" s="4"/>
      <c r="G23" s="4"/>
      <c r="H23" s="28" t="s">
        <v>22</v>
      </c>
      <c r="I23" s="34">
        <f>SUM(I21:I22)</f>
        <v>655160</v>
      </c>
      <c r="J23" s="33"/>
    </row>
  </sheetData>
  <mergeCells count="34">
    <mergeCell ref="J16:J18"/>
    <mergeCell ref="D17:F17"/>
    <mergeCell ref="D18:H18"/>
    <mergeCell ref="I21:J21"/>
    <mergeCell ref="I6:J6"/>
    <mergeCell ref="I7:J7"/>
    <mergeCell ref="I8:J8"/>
    <mergeCell ref="I9:J9"/>
    <mergeCell ref="J13:J15"/>
    <mergeCell ref="D14:F14"/>
    <mergeCell ref="D15:H15"/>
    <mergeCell ref="I10:J10"/>
    <mergeCell ref="I11:J11"/>
    <mergeCell ref="D13:F13"/>
    <mergeCell ref="G11:H11"/>
    <mergeCell ref="G10:H10"/>
    <mergeCell ref="C6:D6"/>
    <mergeCell ref="B12:C12"/>
    <mergeCell ref="D12:F12"/>
    <mergeCell ref="G6:H6"/>
    <mergeCell ref="G7:H7"/>
    <mergeCell ref="G8:H8"/>
    <mergeCell ref="G9:H9"/>
    <mergeCell ref="A13:A15"/>
    <mergeCell ref="B13:C15"/>
    <mergeCell ref="A16:A18"/>
    <mergeCell ref="B16:C18"/>
    <mergeCell ref="D16:F16"/>
    <mergeCell ref="I22:J22"/>
    <mergeCell ref="I23:J23"/>
    <mergeCell ref="B19:C19"/>
    <mergeCell ref="D19:F19"/>
    <mergeCell ref="D20:J20"/>
    <mergeCell ref="A20:C20"/>
  </mergeCells>
  <printOptions/>
  <pageMargins left="0.24" right="0.26" top="0.35" bottom="0.17" header="0.27" footer="0.17"/>
  <pageSetup horizontalDpi="600" verticalDpi="600" orientation="portrait" paperSize="9" r:id="rId5"/>
  <drawing r:id="rId4"/>
  <legacyDrawing r:id="rId3"/>
  <oleObjects>
    <oleObject progId="PBrush" shapeId="293011" r:id="rId1"/>
    <oleObject progId="PBrush" shapeId="29301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teratechnology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Tera1</dc:creator>
  <cp:keywords/>
  <dc:description/>
  <cp:lastModifiedBy>Sang Young, Maeng</cp:lastModifiedBy>
  <cp:lastPrinted>2012-10-10T08:33:26Z</cp:lastPrinted>
  <dcterms:created xsi:type="dcterms:W3CDTF">2001-07-28T00:44:36Z</dcterms:created>
  <dcterms:modified xsi:type="dcterms:W3CDTF">2012-12-31T19:09:14Z</dcterms:modified>
  <cp:category/>
  <cp:version/>
  <cp:contentType/>
  <cp:contentStatus/>
</cp:coreProperties>
</file>